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1822EEDC-EE53-44B4-B8E7-3D87719A6BAE}"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4" l="1"/>
  <c r="U13" i="14"/>
  <c r="S24" i="14"/>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4"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K22" i="2" s="1"/>
  <c r="E23" i="2"/>
  <c r="K23" i="2" s="1"/>
  <c r="L23" i="2" s="1"/>
  <c r="E24" i="2"/>
  <c r="K24" i="2" s="1"/>
  <c r="L24" i="2" s="1"/>
  <c r="E8" i="2"/>
  <c r="M25" i="2"/>
  <c r="N25" i="2"/>
  <c r="K9" i="2"/>
  <c r="L9" i="2" s="1"/>
  <c r="K10" i="2"/>
  <c r="AN10" i="2" s="1"/>
  <c r="K13" i="2"/>
  <c r="L13" i="2" s="1"/>
  <c r="K14" i="2"/>
  <c r="K17" i="2"/>
  <c r="L17" i="2" s="1"/>
  <c r="K18" i="2"/>
  <c r="L18" i="2" s="1"/>
  <c r="K21" i="2"/>
  <c r="L21"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<sst xmlns="http://schemas.openxmlformats.org/spreadsheetml/2006/main" count="375" uniqueCount="123">
  <si>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</si>
  <si>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</si>
  <si>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</si>
  <si>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</si>
  <si>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</si>
  <si>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</si>
  <si>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</si>
  <si>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</si>
  <si>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</si>
  <si>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</si>
  <si>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</si>
  <si>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</si>
  <si>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</si>
  <si>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</si>
  <si>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</si>
  <si>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</si>
  <si>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</si>
  <si>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</si>
  <si>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</si>
  <si>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</si>
  <si>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</si>
  <si>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</si>
  <si>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</si>
  <si>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</si>
  <si>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</si>
  <si>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</si>
  <si>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</si>
  <si>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</si>
  <si>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</si>
  <si>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</si>
  <si>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</si>
  <si>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</si>
  <si>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</si>
  <si>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</si>
  <si>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</si>
  <si>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</si>
  <si>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</si>
  <si>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</si>
  <si>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</si>
  <si>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</si>
  <si>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</si>
  <si>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</si>
  <si>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</si>
  <si>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</si>
  <si>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</si>
  <si>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</si>
  <si>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</si>
  <si>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</si>
  <si>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</si>
  <si>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</si>
  <si>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</si>
  <si>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</si>
  <si>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</si>
  <si>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</si>
  <si>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</si>
  <si>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</si>
  <si>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</si>
  <si>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</si>
  <si>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</si>
  <si>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</si>
  <si>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</si>
  <si>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</si>
  <si>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</si>
  <si>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</si>
  <si>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</si>
  <si>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</si>
  <si>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</si>
  <si>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</si>
  <si>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</si>
  <si>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</si>
  <si>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</si>
  <si>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</si>
  <si>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</si>
  <si>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</si>
  <si>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</si>
  <si>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</si>
  <si>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</si>
  <si>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</si>
  <si>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</si>
  <si>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</si>
  <si>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</si>
  <si>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</si>
  <si>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</si>
  <si>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</si>
  <si>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</si>
  <si>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</si>
  <si>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</si>
  <si>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</si>
  <si>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</si>
  <si>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</si>
  <si>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</si>
  <si>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</si>
  <si>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</si>
  <si>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</si>
  <si>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</si>
  <si>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</si>
  <si>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</si>
  <si>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</si>
  <si>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</si>
  <si>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</si>
  <si>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</si>
  <si>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</si>
  <si>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</si>
  <si>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</si>
  <si>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</si>
  <si>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đi vắng</t>
  </si>
  <si>
    <t>Số liệu ngày 01/01/2025</t>
  </si>
  <si>
    <t xml:space="preserve">Số liệu ngày 01/01/2025 </t>
  </si>
  <si>
    <t>Số hiện hành 
đến ngày 02/01/2025</t>
  </si>
  <si>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01/01/2025 đến ngày 02/01/2025)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</si>
  <si>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01/01/2025 đến ngày 02/01/2025)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</si>
  <si>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01/01/2025 đến ngày 02/01/2025)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</si>
  <si>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01/01/2025 đến ngày 02/01/2025)</t>
    </r>
  </si>
  <si>
    <t xml:space="preserve"> Số liệu ngày 01/12/2025</t>
  </si>
  <si>
    <r>
      <rPr>
        <b/>
        <sz val="16"/>
        <rFont val="Times New Roman"/>
        <family val="1"/>
      </rPr>
      <t>THỐNG KÊ SỐ LIỆU RÀ SOÁT ĐIỂM NGUY CƠ</t>
    </r>
    <r>
      <rPr>
        <sz val="16"/>
        <rFont val="Times New Roman"/>
        <family val="1"/>
      </rPr>
      <t xml:space="preserve">
</t>
    </r>
    <r>
      <rPr>
        <i/>
        <sz val="16"/>
        <rFont val="Times New Roman"/>
        <family val="1"/>
      </rPr>
      <t>(Từ ngày 01/01/2025 đến ngày 02/01/2025)</t>
    </r>
  </si>
  <si>
    <t xml:space="preserve"> Số liệu ngày 01/01/2025</t>
  </si>
  <si>
    <r>
      <rPr>
        <b/>
        <sz val="16"/>
        <rFont val="Times New Roman"/>
        <family val="1"/>
      </rPr>
      <t>THỐNG KÊ SỐ LIỆU ĐỐI TƯỢNG BÁN LẺ</t>
    </r>
    <r>
      <rPr>
        <sz val="16"/>
        <rFont val="Times New Roman"/>
        <family val="1"/>
      </rPr>
      <t xml:space="preserve">
</t>
    </r>
    <r>
      <rPr>
        <i/>
        <sz val="16"/>
        <rFont val="Times New Roman"/>
        <family val="1"/>
      </rPr>
      <t>(Từ ngày 01/01/2025 đến ngày 02/01/2025)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</si>
  <si>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01/01/2025 đến ngày 02/01/2025)</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</si>
  <si>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01/01/2025 đến ngày 02/01/2025)</t>
    </r>
  </si>
  <si>
    <t>Tổng số người Test từ 15/10/2024 đến ngày 31/12/2024</t>
  </si>
  <si>
    <t>Tổng số lượt Test từ 15/10/2024 đến ngày 31/12/2024</t>
  </si>
  <si>
    <t>Số Test trong ngày 01/01/2025</t>
  </si>
  <si>
    <r>
      <t xml:space="preserve">KẾT QUẢ TEST CHẤT MA TÚY TRONG CƠ THỂ
</t>
    </r>
    <r>
      <rPr>
        <i/>
        <sz val="14"/>
        <color theme="1"/>
        <rFont val="Times New Roman"/>
        <family val="1"/>
      </rPr>
      <t>(Từ ngày 01/01/2025 đến ngày 02/01/2025)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</si>
</sst>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A3" sqref="A3:AN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118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106</v>
      </c>
      <c r="D5" s="76" t="s">
        <v>19</v>
      </c>
      <c r="E5" s="76" t="s">
        <v>20</v>
      </c>
      <c r="F5" s="76"/>
      <c r="G5" s="76"/>
      <c r="H5" s="76"/>
      <c r="I5" s="76"/>
      <c r="J5" s="76"/>
      <c r="K5" s="83" t="s">
        <v>108</v>
      </c>
      <c r="L5" s="84"/>
      <c r="M5" s="84"/>
      <c r="N5" s="85"/>
      <c r="O5" s="77" t="s">
        <v>106</v>
      </c>
      <c r="P5" s="76" t="s">
        <v>19</v>
      </c>
      <c r="Q5" s="78" t="s">
        <v>20</v>
      </c>
      <c r="R5" s="79"/>
      <c r="S5" s="79"/>
      <c r="T5" s="80"/>
      <c r="U5" s="83" t="s">
        <v>108</v>
      </c>
      <c r="V5" s="84"/>
      <c r="W5" s="84"/>
      <c r="X5" s="77" t="s">
        <v>106</v>
      </c>
      <c r="Y5" s="81" t="s">
        <v>19</v>
      </c>
      <c r="Z5" s="76" t="s">
        <v>20</v>
      </c>
      <c r="AA5" s="76"/>
      <c r="AB5" s="76"/>
      <c r="AC5" s="76"/>
      <c r="AD5" s="87" t="s">
        <v>108</v>
      </c>
      <c r="AE5" s="77" t="s">
        <v>106</v>
      </c>
      <c r="AF5" s="81" t="s">
        <v>19</v>
      </c>
      <c r="AG5" s="76" t="s">
        <v>20</v>
      </c>
      <c r="AH5" s="76"/>
      <c r="AI5" s="76"/>
      <c r="AJ5" s="76"/>
      <c r="AK5" s="87" t="s">
        <v>108</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16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9</v>
      </c>
      <c r="D8" s="50"/>
      <c r="E8" s="50">
        <f>SUM(F8:J8)</f>
        <v>0</v>
      </c>
      <c r="F8" s="51"/>
      <c r="G8" s="51"/>
      <c r="H8" s="51"/>
      <c r="I8" s="51"/>
      <c r="J8" s="50"/>
      <c r="K8" s="52">
        <f>C8+D8-E8</f>
        <v>9</v>
      </c>
      <c r="L8" s="65">
        <f>K8</f>
        <v>9</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16</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c r="E12" s="50">
        <f t="shared" si="0"/>
        <v>0</v>
      </c>
      <c r="F12" s="51"/>
      <c r="G12" s="51"/>
      <c r="H12" s="51"/>
      <c r="I12" s="51"/>
      <c r="J12" s="50"/>
      <c r="K12" s="52">
        <f t="shared" si="1"/>
        <v>15</v>
      </c>
      <c r="L12" s="65">
        <f t="shared" si="2"/>
        <v>15</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17</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0</v>
      </c>
      <c r="D17" s="50"/>
      <c r="E17" s="50">
        <f t="shared" si="0"/>
        <v>0</v>
      </c>
      <c r="F17" s="51"/>
      <c r="G17" s="51"/>
      <c r="H17" s="51"/>
      <c r="I17" s="51"/>
      <c r="J17" s="50"/>
      <c r="K17" s="52">
        <f t="shared" si="1"/>
        <v>0</v>
      </c>
      <c r="L17" s="65">
        <f t="shared" si="2"/>
        <v>0</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3</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10</v>
      </c>
      <c r="D21" s="50"/>
      <c r="E21" s="50">
        <f t="shared" si="0"/>
        <v>0</v>
      </c>
      <c r="F21" s="51"/>
      <c r="G21" s="51"/>
      <c r="H21" s="51"/>
      <c r="I21" s="51"/>
      <c r="J21" s="50"/>
      <c r="K21" s="52">
        <f t="shared" si="1"/>
        <v>10</v>
      </c>
      <c r="L21" s="65">
        <f t="shared" si="2"/>
        <v>10</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c r="AF21" s="50"/>
      <c r="AG21" s="50"/>
      <c r="AH21" s="50"/>
      <c r="AI21" s="50"/>
      <c r="AJ21" s="50"/>
      <c r="AK21" s="52">
        <f t="shared" si="7"/>
        <v>0</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83</v>
      </c>
      <c r="D25" s="54">
        <f t="shared" si="9"/>
        <v>0</v>
      </c>
      <c r="E25" s="54">
        <f t="shared" si="9"/>
        <v>0</v>
      </c>
      <c r="F25" s="54">
        <f t="shared" si="9"/>
        <v>0</v>
      </c>
      <c r="G25" s="54">
        <f t="shared" si="9"/>
        <v>0</v>
      </c>
      <c r="H25" s="54">
        <f t="shared" si="9"/>
        <v>0</v>
      </c>
      <c r="I25" s="54">
        <f t="shared" si="9"/>
        <v>0</v>
      </c>
      <c r="J25" s="54">
        <f t="shared" si="9"/>
        <v>0</v>
      </c>
      <c r="K25" s="54">
        <f t="shared" si="9"/>
        <v>83</v>
      </c>
      <c r="L25" s="54">
        <f t="shared" ref="L25:N25" si="10">SUM(L8:L24)</f>
        <v>83</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0</v>
      </c>
      <c r="AG25" s="54">
        <f t="shared" si="28"/>
        <v>0</v>
      </c>
      <c r="AH25" s="54">
        <f t="shared" si="28"/>
        <v>0</v>
      </c>
      <c r="AI25" s="54">
        <f t="shared" si="28"/>
        <v>0</v>
      </c>
      <c r="AJ25" s="54">
        <f t="shared" si="28"/>
        <v>0</v>
      </c>
      <c r="AK25" s="54">
        <f t="shared" si="28"/>
        <v>0</v>
      </c>
      <c r="AL25" s="54">
        <f t="shared" si="28"/>
        <v>0</v>
      </c>
      <c r="AM25" s="54">
        <f t="shared" si="28"/>
        <v>0</v>
      </c>
      <c r="AN25" s="54">
        <f t="shared" si="28"/>
        <v>134</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A3" sqref="A3:AC3"/>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106</v>
      </c>
      <c r="D5" s="93" t="s">
        <v>19</v>
      </c>
      <c r="E5" s="93" t="s">
        <v>20</v>
      </c>
      <c r="F5" s="93"/>
      <c r="G5" s="93"/>
      <c r="H5" s="93"/>
      <c r="I5" s="94" t="s">
        <v>108</v>
      </c>
      <c r="J5" s="95"/>
      <c r="K5" s="96"/>
      <c r="L5" s="99" t="s">
        <v>106</v>
      </c>
      <c r="M5" s="93" t="s">
        <v>19</v>
      </c>
      <c r="N5" s="93" t="s">
        <v>20</v>
      </c>
      <c r="O5" s="93"/>
      <c r="P5" s="93"/>
      <c r="Q5" s="93"/>
      <c r="R5" s="104" t="s">
        <v>108</v>
      </c>
      <c r="S5" s="99" t="s">
        <v>106</v>
      </c>
      <c r="T5" s="93" t="s">
        <v>19</v>
      </c>
      <c r="U5" s="93" t="s">
        <v>20</v>
      </c>
      <c r="V5" s="93"/>
      <c r="W5" s="93"/>
      <c r="X5" s="93"/>
      <c r="Y5" s="104" t="s">
        <v>108</v>
      </c>
      <c r="Z5" s="99" t="s">
        <v>106</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0</v>
      </c>
      <c r="F12" s="34"/>
      <c r="G12" s="34"/>
      <c r="H12" s="34"/>
      <c r="I12" s="66">
        <f t="shared" si="1"/>
        <v>9</v>
      </c>
      <c r="J12" s="18">
        <f t="shared" si="4"/>
        <v>9</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9</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81</v>
      </c>
      <c r="D25" s="31">
        <f t="shared" ref="D25:AC25" si="11">SUM(D8:D24)</f>
        <v>0</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0</v>
      </c>
      <c r="AA25" s="31">
        <f t="shared" si="11"/>
        <v>0</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10" zoomScale="90" zoomScaleNormal="90" zoomScaleSheetLayoutView="70" workbookViewId="0">
      <selection activeCell="A3" sqref="A3:N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109</v>
      </c>
      <c r="B3" s="109"/>
      <c r="C3" s="109"/>
      <c r="D3" s="109"/>
      <c r="E3" s="109"/>
      <c r="F3" s="109"/>
      <c r="G3" s="109"/>
      <c r="H3" s="109"/>
      <c r="I3" s="109"/>
      <c r="J3" s="109"/>
      <c r="K3" s="109"/>
      <c r="L3" s="109"/>
      <c r="M3" s="109"/>
      <c r="N3" s="109"/>
    </row>
    <row r="4" spans="1:14" s="5" customFormat="1" ht="28.2" customHeight="1" x14ac:dyDescent="0.5">
      <c r="A4" s="100" t="s">
        <v>2</v>
      </c>
      <c r="B4" s="100" t="s">
        <v>1</v>
      </c>
      <c r="C4" s="99" t="s">
        <v>107</v>
      </c>
      <c r="D4" s="93" t="s">
        <v>19</v>
      </c>
      <c r="E4" s="93" t="s">
        <v>20</v>
      </c>
      <c r="F4" s="101" t="s">
        <v>53</v>
      </c>
      <c r="G4" s="102"/>
      <c r="H4" s="102"/>
      <c r="I4" s="102"/>
      <c r="J4" s="102"/>
      <c r="K4" s="102"/>
      <c r="L4" s="102"/>
      <c r="M4" s="103"/>
      <c r="N4" s="104" t="s">
        <v>108</v>
      </c>
    </row>
    <row r="5" spans="1:14" s="5" customFormat="1" ht="29.25" customHeight="1" x14ac:dyDescent="0.5">
      <c r="A5" s="100"/>
      <c r="B5" s="100"/>
      <c r="C5" s="99"/>
      <c r="D5" s="93"/>
      <c r="E5" s="93"/>
      <c r="F5" s="104" t="s">
        <v>96</v>
      </c>
      <c r="G5" s="104" t="s">
        <v>102</v>
      </c>
      <c r="H5" s="104" t="s">
        <v>105</v>
      </c>
      <c r="I5" s="104" t="s">
        <v>28</v>
      </c>
      <c r="J5" s="104" t="s">
        <v>28</v>
      </c>
      <c r="K5" s="104" t="s">
        <v>28</v>
      </c>
      <c r="L5" s="104" t="s">
        <v>27</v>
      </c>
      <c r="M5" s="104" t="s">
        <v>54</v>
      </c>
      <c r="N5" s="105"/>
    </row>
    <row r="6" spans="1:14" s="5" customFormat="1" ht="28.2"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36</v>
      </c>
      <c r="D7" s="34"/>
      <c r="E7" s="34">
        <v>5</v>
      </c>
      <c r="F7" s="34"/>
      <c r="G7" s="34"/>
      <c r="H7" s="34"/>
      <c r="I7" s="34"/>
      <c r="J7" s="34"/>
      <c r="K7" s="34"/>
      <c r="L7" s="34"/>
      <c r="M7" s="34"/>
      <c r="N7" s="31">
        <f>C7+D7-E7</f>
        <v>31</v>
      </c>
    </row>
    <row r="8" spans="1:14" s="5" customFormat="1" ht="21" customHeight="1" x14ac:dyDescent="0.5">
      <c r="A8" s="18">
        <v>2</v>
      </c>
      <c r="B8" s="68" t="s">
        <v>76</v>
      </c>
      <c r="C8" s="34">
        <v>13</v>
      </c>
      <c r="D8" s="34"/>
      <c r="E8" s="34">
        <f t="shared" ref="E8:E23" si="0">SUM(F8:M8)</f>
        <v>0</v>
      </c>
      <c r="F8" s="34"/>
      <c r="G8" s="34"/>
      <c r="H8" s="34"/>
      <c r="I8" s="34"/>
      <c r="J8" s="34"/>
      <c r="K8" s="34"/>
      <c r="L8" s="34"/>
      <c r="M8" s="34"/>
      <c r="N8" s="31">
        <f t="shared" ref="N8:N23" si="1">C8+D8-E8</f>
        <v>13</v>
      </c>
    </row>
    <row r="9" spans="1:14" s="5" customFormat="1" ht="21" customHeight="1" x14ac:dyDescent="0.5">
      <c r="A9" s="18">
        <v>3</v>
      </c>
      <c r="B9" s="68" t="s">
        <v>77</v>
      </c>
      <c r="C9" s="34">
        <v>16</v>
      </c>
      <c r="D9" s="34"/>
      <c r="E9" s="34">
        <f t="shared" si="0"/>
        <v>0</v>
      </c>
      <c r="F9" s="34"/>
      <c r="G9" s="34"/>
      <c r="H9" s="34"/>
      <c r="I9" s="34"/>
      <c r="J9" s="34"/>
      <c r="K9" s="34"/>
      <c r="L9" s="34"/>
      <c r="M9" s="34"/>
      <c r="N9" s="31">
        <f t="shared" si="1"/>
        <v>16</v>
      </c>
    </row>
    <row r="10" spans="1:14" s="5" customFormat="1" ht="21" customHeight="1" x14ac:dyDescent="0.5">
      <c r="A10" s="18">
        <v>4</v>
      </c>
      <c r="B10" s="68" t="s">
        <v>78</v>
      </c>
      <c r="C10" s="34">
        <v>38</v>
      </c>
      <c r="D10" s="34"/>
      <c r="E10" s="34">
        <f t="shared" si="0"/>
        <v>0</v>
      </c>
      <c r="F10" s="34"/>
      <c r="G10" s="34"/>
      <c r="H10" s="34"/>
      <c r="I10" s="34"/>
      <c r="J10" s="34"/>
      <c r="K10" s="34"/>
      <c r="L10" s="34"/>
      <c r="M10" s="34"/>
      <c r="N10" s="31">
        <f t="shared" si="1"/>
        <v>38</v>
      </c>
    </row>
    <row r="11" spans="1:14" s="5" customFormat="1" ht="21" customHeight="1" x14ac:dyDescent="0.5">
      <c r="A11" s="18">
        <v>5</v>
      </c>
      <c r="B11" s="68" t="s">
        <v>79</v>
      </c>
      <c r="C11" s="34">
        <v>67</v>
      </c>
      <c r="D11" s="34"/>
      <c r="E11" s="34">
        <f t="shared" si="0"/>
        <v>0</v>
      </c>
      <c r="F11" s="34"/>
      <c r="G11" s="34"/>
      <c r="H11" s="34"/>
      <c r="I11" s="34"/>
      <c r="J11" s="34"/>
      <c r="K11" s="34"/>
      <c r="L11" s="34"/>
      <c r="M11" s="34"/>
      <c r="N11" s="31">
        <f t="shared" si="1"/>
        <v>67</v>
      </c>
    </row>
    <row r="12" spans="1:14" s="5" customFormat="1" ht="21" customHeight="1" x14ac:dyDescent="0.5">
      <c r="A12" s="18">
        <v>6</v>
      </c>
      <c r="B12" s="68" t="s">
        <v>80</v>
      </c>
      <c r="C12" s="34">
        <v>25</v>
      </c>
      <c r="D12" s="34"/>
      <c r="E12" s="34">
        <f t="shared" si="0"/>
        <v>0</v>
      </c>
      <c r="F12" s="34"/>
      <c r="G12" s="34"/>
      <c r="H12" s="34"/>
      <c r="I12" s="34"/>
      <c r="J12" s="34"/>
      <c r="K12" s="34"/>
      <c r="L12" s="34"/>
      <c r="M12" s="34"/>
      <c r="N12" s="31">
        <f t="shared" si="1"/>
        <v>25</v>
      </c>
    </row>
    <row r="13" spans="1:14" s="5" customFormat="1" ht="21" customHeight="1" x14ac:dyDescent="0.5">
      <c r="A13" s="18">
        <v>7</v>
      </c>
      <c r="B13" s="68" t="s">
        <v>81</v>
      </c>
      <c r="C13" s="34">
        <v>15</v>
      </c>
      <c r="D13" s="34"/>
      <c r="E13" s="34">
        <f t="shared" si="0"/>
        <v>0</v>
      </c>
      <c r="F13" s="34"/>
      <c r="G13" s="34"/>
      <c r="H13" s="34"/>
      <c r="I13" s="34"/>
      <c r="J13" s="34"/>
      <c r="K13" s="34"/>
      <c r="L13" s="34"/>
      <c r="M13" s="34"/>
      <c r="N13" s="31">
        <f t="shared" si="1"/>
        <v>15</v>
      </c>
    </row>
    <row r="14" spans="1:14" s="5" customFormat="1" ht="21" customHeight="1" x14ac:dyDescent="0.5">
      <c r="A14" s="18">
        <v>8</v>
      </c>
      <c r="B14" s="68" t="s">
        <v>82</v>
      </c>
      <c r="C14" s="34">
        <v>20</v>
      </c>
      <c r="D14" s="34"/>
      <c r="E14" s="34">
        <f t="shared" si="0"/>
        <v>0</v>
      </c>
      <c r="F14" s="34"/>
      <c r="G14" s="34"/>
      <c r="H14" s="34"/>
      <c r="I14" s="34"/>
      <c r="J14" s="34"/>
      <c r="K14" s="34"/>
      <c r="L14" s="34"/>
      <c r="M14" s="34"/>
      <c r="N14" s="31">
        <f t="shared" si="1"/>
        <v>20</v>
      </c>
    </row>
    <row r="15" spans="1:14" s="5" customFormat="1" ht="21" customHeight="1" x14ac:dyDescent="0.5">
      <c r="A15" s="18">
        <v>9</v>
      </c>
      <c r="B15" s="68" t="s">
        <v>83</v>
      </c>
      <c r="C15" s="34">
        <v>33</v>
      </c>
      <c r="D15" s="34"/>
      <c r="E15" s="34">
        <f t="shared" si="0"/>
        <v>0</v>
      </c>
      <c r="F15" s="34"/>
      <c r="G15" s="34"/>
      <c r="H15" s="34"/>
      <c r="I15" s="34"/>
      <c r="J15" s="34"/>
      <c r="K15" s="34"/>
      <c r="L15" s="34"/>
      <c r="M15" s="34"/>
      <c r="N15" s="31">
        <f t="shared" si="1"/>
        <v>33</v>
      </c>
    </row>
    <row r="16" spans="1:14" s="5" customFormat="1" ht="21" customHeight="1" x14ac:dyDescent="0.5">
      <c r="A16" s="18">
        <v>10</v>
      </c>
      <c r="B16" s="68" t="s">
        <v>84</v>
      </c>
      <c r="C16" s="34">
        <v>28</v>
      </c>
      <c r="D16" s="34"/>
      <c r="E16" s="34">
        <f t="shared" si="0"/>
        <v>0</v>
      </c>
      <c r="F16" s="34"/>
      <c r="G16" s="34"/>
      <c r="H16" s="34"/>
      <c r="I16" s="34"/>
      <c r="J16" s="34"/>
      <c r="K16" s="34"/>
      <c r="L16" s="34"/>
      <c r="M16" s="34"/>
      <c r="N16" s="31">
        <f t="shared" si="1"/>
        <v>28</v>
      </c>
    </row>
    <row r="17" spans="1:14" s="5" customFormat="1" ht="21" customHeight="1" x14ac:dyDescent="0.5">
      <c r="A17" s="18">
        <v>11</v>
      </c>
      <c r="B17" s="68" t="s">
        <v>85</v>
      </c>
      <c r="C17" s="34">
        <v>36</v>
      </c>
      <c r="D17" s="34"/>
      <c r="E17" s="34">
        <f t="shared" si="0"/>
        <v>0</v>
      </c>
      <c r="F17" s="34"/>
      <c r="G17" s="34"/>
      <c r="H17" s="34"/>
      <c r="I17" s="34"/>
      <c r="J17" s="34"/>
      <c r="K17" s="34"/>
      <c r="L17" s="34"/>
      <c r="M17" s="34"/>
      <c r="N17" s="31">
        <f t="shared" si="1"/>
        <v>36</v>
      </c>
    </row>
    <row r="18" spans="1:14" s="5" customFormat="1" ht="21" customHeight="1" x14ac:dyDescent="0.5">
      <c r="A18" s="18">
        <v>12</v>
      </c>
      <c r="B18" s="68" t="s">
        <v>86</v>
      </c>
      <c r="C18" s="34">
        <v>37</v>
      </c>
      <c r="D18" s="34"/>
      <c r="E18" s="34">
        <f t="shared" si="0"/>
        <v>0</v>
      </c>
      <c r="F18" s="34"/>
      <c r="G18" s="34"/>
      <c r="H18" s="34"/>
      <c r="I18" s="34"/>
      <c r="J18" s="34"/>
      <c r="K18" s="34"/>
      <c r="L18" s="34"/>
      <c r="M18" s="34"/>
      <c r="N18" s="31">
        <f t="shared" si="1"/>
        <v>37</v>
      </c>
    </row>
    <row r="19" spans="1:14" s="5" customFormat="1" ht="21" customHeight="1" x14ac:dyDescent="0.5">
      <c r="A19" s="18">
        <v>13</v>
      </c>
      <c r="B19" s="68" t="s">
        <v>87</v>
      </c>
      <c r="C19" s="33">
        <v>10</v>
      </c>
      <c r="D19" s="33"/>
      <c r="E19" s="34">
        <f t="shared" si="0"/>
        <v>0</v>
      </c>
      <c r="F19" s="33"/>
      <c r="G19" s="33"/>
      <c r="H19" s="33"/>
      <c r="I19" s="33"/>
      <c r="J19" s="33"/>
      <c r="K19" s="33"/>
      <c r="L19" s="33"/>
      <c r="M19" s="33"/>
      <c r="N19" s="31">
        <f t="shared" si="1"/>
        <v>10</v>
      </c>
    </row>
    <row r="20" spans="1:14" s="5" customFormat="1" ht="21" customHeight="1" x14ac:dyDescent="0.5">
      <c r="A20" s="18">
        <v>14</v>
      </c>
      <c r="B20" s="68" t="s">
        <v>88</v>
      </c>
      <c r="C20" s="33">
        <v>16</v>
      </c>
      <c r="D20" s="33"/>
      <c r="E20" s="34">
        <f t="shared" si="0"/>
        <v>0</v>
      </c>
      <c r="F20" s="33"/>
      <c r="G20" s="33"/>
      <c r="H20" s="33"/>
      <c r="I20" s="33"/>
      <c r="J20" s="33"/>
      <c r="K20" s="33"/>
      <c r="L20" s="33"/>
      <c r="M20" s="33"/>
      <c r="N20" s="31">
        <f t="shared" si="1"/>
        <v>16</v>
      </c>
    </row>
    <row r="21" spans="1:14" s="5" customFormat="1" ht="21" customHeight="1" x14ac:dyDescent="0.5">
      <c r="A21" s="18">
        <v>15</v>
      </c>
      <c r="B21" s="68" t="s">
        <v>89</v>
      </c>
      <c r="C21" s="33">
        <v>35</v>
      </c>
      <c r="D21" s="33"/>
      <c r="E21" s="34">
        <f t="shared" si="0"/>
        <v>0</v>
      </c>
      <c r="F21" s="33"/>
      <c r="G21" s="33"/>
      <c r="H21" s="33"/>
      <c r="I21" s="33"/>
      <c r="J21" s="33"/>
      <c r="K21" s="33"/>
      <c r="L21" s="33"/>
      <c r="M21" s="33"/>
      <c r="N21" s="31">
        <f t="shared" si="1"/>
        <v>35</v>
      </c>
    </row>
    <row r="22" spans="1:14" s="5" customFormat="1" ht="21" customHeight="1" x14ac:dyDescent="0.5">
      <c r="A22" s="18">
        <v>16</v>
      </c>
      <c r="B22" s="68" t="s">
        <v>90</v>
      </c>
      <c r="C22" s="33">
        <v>16</v>
      </c>
      <c r="D22" s="33"/>
      <c r="E22" s="34">
        <f t="shared" si="0"/>
        <v>0</v>
      </c>
      <c r="F22" s="33"/>
      <c r="G22" s="33"/>
      <c r="H22" s="33"/>
      <c r="I22" s="33"/>
      <c r="J22" s="33"/>
      <c r="K22" s="33"/>
      <c r="L22" s="33"/>
      <c r="M22" s="33"/>
      <c r="N22" s="31">
        <f t="shared" si="1"/>
        <v>16</v>
      </c>
    </row>
    <row r="23" spans="1:14" s="5" customFormat="1" ht="21" customHeight="1" x14ac:dyDescent="0.5">
      <c r="A23" s="18">
        <v>17</v>
      </c>
      <c r="B23" s="68" t="s">
        <v>91</v>
      </c>
      <c r="C23" s="33">
        <v>85</v>
      </c>
      <c r="D23" s="33"/>
      <c r="E23" s="34">
        <f t="shared" si="0"/>
        <v>0</v>
      </c>
      <c r="F23" s="33"/>
      <c r="G23" s="33"/>
      <c r="H23" s="33"/>
      <c r="I23" s="33"/>
      <c r="J23" s="33"/>
      <c r="K23" s="33"/>
      <c r="L23" s="33"/>
      <c r="M23" s="33"/>
      <c r="N23" s="31">
        <f t="shared" si="1"/>
        <v>85</v>
      </c>
    </row>
    <row r="24" spans="1:14" s="21" customFormat="1" ht="21" customHeight="1" x14ac:dyDescent="0.45">
      <c r="A24" s="93" t="s">
        <v>0</v>
      </c>
      <c r="B24" s="93"/>
      <c r="C24" s="31">
        <f>SUM(C7:C23)</f>
        <v>526</v>
      </c>
      <c r="D24" s="31">
        <f t="shared" ref="D24:N24" si="2">SUM(D7:D23)</f>
        <v>0</v>
      </c>
      <c r="E24" s="31">
        <f t="shared" si="2"/>
        <v>5</v>
      </c>
      <c r="F24" s="31">
        <f t="shared" si="2"/>
        <v>0</v>
      </c>
      <c r="G24" s="31">
        <f t="shared" si="2"/>
        <v>0</v>
      </c>
      <c r="H24" s="31">
        <f t="shared" si="2"/>
        <v>0</v>
      </c>
      <c r="I24" s="31">
        <f t="shared" si="2"/>
        <v>0</v>
      </c>
      <c r="J24" s="31">
        <f t="shared" si="2"/>
        <v>0</v>
      </c>
      <c r="K24" s="31">
        <f t="shared" si="2"/>
        <v>0</v>
      </c>
      <c r="L24" s="31">
        <f t="shared" si="2"/>
        <v>0</v>
      </c>
      <c r="M24" s="31">
        <f t="shared" si="2"/>
        <v>0</v>
      </c>
      <c r="N24" s="31">
        <f t="shared" si="2"/>
        <v>521</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C4" sqref="C4:C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110</v>
      </c>
      <c r="B3" s="111"/>
      <c r="C3" s="111"/>
      <c r="D3" s="111"/>
      <c r="E3" s="111"/>
      <c r="F3" s="111"/>
      <c r="G3" s="111"/>
      <c r="H3" s="111"/>
      <c r="I3" s="111"/>
      <c r="J3" s="111"/>
      <c r="K3" s="111"/>
      <c r="L3" s="6"/>
      <c r="M3" s="6"/>
    </row>
    <row r="4" spans="1:14" s="9" customFormat="1" ht="21" x14ac:dyDescent="0.4">
      <c r="A4" s="97" t="s">
        <v>2</v>
      </c>
      <c r="B4" s="97" t="s">
        <v>1</v>
      </c>
      <c r="C4" s="99" t="s">
        <v>106</v>
      </c>
      <c r="D4" s="112" t="s">
        <v>19</v>
      </c>
      <c r="E4" s="112" t="s">
        <v>20</v>
      </c>
      <c r="F4" s="112"/>
      <c r="G4" s="112"/>
      <c r="H4" s="112"/>
      <c r="I4" s="93" t="s">
        <v>108</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111</v>
      </c>
      <c r="B3" s="109"/>
      <c r="C3" s="109"/>
      <c r="D3" s="109"/>
      <c r="E3" s="109"/>
      <c r="F3" s="109"/>
      <c r="G3" s="109"/>
      <c r="H3" s="109"/>
      <c r="I3" s="109"/>
      <c r="J3" s="109"/>
      <c r="K3" s="109"/>
      <c r="L3" s="109"/>
      <c r="M3" s="109"/>
      <c r="N3" s="109"/>
    </row>
    <row r="4" spans="1:30" s="5" customFormat="1" ht="33.75" customHeight="1" x14ac:dyDescent="0.5">
      <c r="A4" s="97" t="s">
        <v>2</v>
      </c>
      <c r="B4" s="97" t="s">
        <v>1</v>
      </c>
      <c r="C4" s="99" t="s">
        <v>106</v>
      </c>
      <c r="D4" s="93" t="s">
        <v>19</v>
      </c>
      <c r="E4" s="93" t="s">
        <v>20</v>
      </c>
      <c r="F4" s="93" t="s">
        <v>53</v>
      </c>
      <c r="G4" s="93"/>
      <c r="H4" s="93"/>
      <c r="I4" s="93"/>
      <c r="J4" s="93"/>
      <c r="K4" s="93"/>
      <c r="L4" s="93"/>
      <c r="M4" s="93"/>
      <c r="N4" s="99" t="s">
        <v>108</v>
      </c>
    </row>
    <row r="5" spans="1:30" s="5" customFormat="1" ht="28.2" x14ac:dyDescent="0.5">
      <c r="A5" s="100"/>
      <c r="B5" s="100"/>
      <c r="C5" s="104"/>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I5" sqref="I5:I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112</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113</v>
      </c>
      <c r="D5" s="113" t="s">
        <v>19</v>
      </c>
      <c r="E5" s="117" t="s">
        <v>20</v>
      </c>
      <c r="F5" s="118"/>
      <c r="G5" s="118"/>
      <c r="H5" s="119"/>
      <c r="I5" s="121" t="s">
        <v>108</v>
      </c>
      <c r="J5" s="121" t="s">
        <v>113</v>
      </c>
      <c r="K5" s="113" t="s">
        <v>19</v>
      </c>
      <c r="L5" s="117" t="s">
        <v>20</v>
      </c>
      <c r="M5" s="118"/>
      <c r="N5" s="118"/>
      <c r="O5" s="119"/>
      <c r="P5" s="121" t="s">
        <v>108</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J5" sqref="J5:J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114</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115</v>
      </c>
      <c r="D5" s="113" t="s">
        <v>19</v>
      </c>
      <c r="E5" s="117" t="s">
        <v>20</v>
      </c>
      <c r="F5" s="118"/>
      <c r="G5" s="118"/>
      <c r="H5" s="119"/>
      <c r="I5" s="121" t="s">
        <v>108</v>
      </c>
      <c r="J5" s="121" t="s">
        <v>115</v>
      </c>
      <c r="K5" s="113" t="s">
        <v>19</v>
      </c>
      <c r="L5" s="117" t="s">
        <v>20</v>
      </c>
      <c r="M5" s="118"/>
      <c r="N5" s="118"/>
      <c r="O5" s="119"/>
      <c r="P5" s="121" t="s">
        <v>108</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52.2" x14ac:dyDescent="0.35">
      <c r="A7" s="116"/>
      <c r="B7" s="116"/>
      <c r="C7" s="121"/>
      <c r="D7" s="116"/>
      <c r="E7" s="116"/>
      <c r="F7" s="37" t="s">
        <v>31</v>
      </c>
      <c r="G7" s="37" t="s">
        <v>32</v>
      </c>
      <c r="H7" s="37" t="s">
        <v>31</v>
      </c>
      <c r="I7" s="121"/>
      <c r="J7" s="121"/>
      <c r="K7" s="116"/>
      <c r="L7" s="116"/>
      <c r="M7" s="37" t="s">
        <v>95</v>
      </c>
      <c r="N7" s="37" t="s">
        <v>31</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5</v>
      </c>
      <c r="K9" s="42"/>
      <c r="L9" s="42">
        <f t="shared" si="1"/>
        <v>0</v>
      </c>
      <c r="M9" s="37"/>
      <c r="N9" s="37"/>
      <c r="O9" s="37"/>
      <c r="P9" s="37">
        <f t="shared" si="2"/>
        <v>5</v>
      </c>
      <c r="Q9" s="40">
        <f t="shared" si="3"/>
        <v>5</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12</v>
      </c>
      <c r="K14" s="40">
        <f t="shared" si="5"/>
        <v>0</v>
      </c>
      <c r="L14" s="40">
        <f t="shared" si="5"/>
        <v>0</v>
      </c>
      <c r="M14" s="40">
        <f t="shared" si="5"/>
        <v>0</v>
      </c>
      <c r="N14" s="40">
        <f t="shared" si="5"/>
        <v>0</v>
      </c>
      <c r="O14" s="40">
        <f t="shared" si="5"/>
        <v>0</v>
      </c>
      <c r="P14" s="40">
        <f t="shared" si="5"/>
        <v>12</v>
      </c>
      <c r="Q14" s="40">
        <f t="shared" si="5"/>
        <v>12</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topLeftCell="A7" zoomScale="110" zoomScaleNormal="110" zoomScaleSheetLayoutView="70" workbookViewId="0">
      <selection activeCell="A3" sqref="A3:I3"/>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116</v>
      </c>
      <c r="B3" s="120"/>
      <c r="C3" s="120"/>
      <c r="D3" s="120"/>
      <c r="E3" s="120"/>
      <c r="F3" s="120"/>
      <c r="G3" s="120"/>
      <c r="H3" s="120"/>
      <c r="I3" s="120"/>
      <c r="J3" s="12"/>
      <c r="K3" s="12"/>
    </row>
    <row r="4" spans="1:17" s="24" customFormat="1" ht="18" customHeight="1" x14ac:dyDescent="0.35">
      <c r="A4" s="113" t="s">
        <v>2</v>
      </c>
      <c r="B4" s="113" t="s">
        <v>1</v>
      </c>
      <c r="C4" s="121" t="s">
        <v>115</v>
      </c>
      <c r="D4" s="113" t="s">
        <v>19</v>
      </c>
      <c r="E4" s="117" t="s">
        <v>20</v>
      </c>
      <c r="F4" s="118"/>
      <c r="G4" s="118"/>
      <c r="H4" s="119"/>
      <c r="I4" s="121" t="s">
        <v>108</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V27" sqref="V27"/>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122</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119</v>
      </c>
      <c r="D4" s="99"/>
      <c r="E4" s="99"/>
      <c r="F4" s="99"/>
      <c r="G4" s="99"/>
      <c r="H4" s="99"/>
      <c r="I4" s="99"/>
      <c r="J4" s="99"/>
      <c r="K4" s="99"/>
      <c r="L4" s="94" t="s">
        <v>120</v>
      </c>
      <c r="M4" s="95"/>
      <c r="N4" s="95"/>
      <c r="O4" s="95"/>
      <c r="P4" s="96"/>
      <c r="Q4" s="122" t="s">
        <v>121</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55</v>
      </c>
      <c r="M7" s="62">
        <v>12</v>
      </c>
      <c r="N7" s="72">
        <f t="shared" ref="N7:N18" si="3">M7/L7</f>
        <v>0.21818181818181817</v>
      </c>
      <c r="O7" s="39">
        <f>L7-M7</f>
        <v>43</v>
      </c>
      <c r="P7" s="72">
        <f t="shared" ref="P7:P18" si="4">O7/L7</f>
        <v>0.78181818181818186</v>
      </c>
      <c r="Q7" s="60"/>
      <c r="R7" s="62"/>
      <c r="S7" s="72"/>
      <c r="T7" s="39"/>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63</v>
      </c>
      <c r="G11" s="71">
        <f t="shared" si="0"/>
        <v>0.69230769230769229</v>
      </c>
      <c r="H11" s="62">
        <v>10</v>
      </c>
      <c r="I11" s="72">
        <f t="shared" si="1"/>
        <v>0.15873015873015872</v>
      </c>
      <c r="J11" s="39">
        <f t="shared" si="5"/>
        <v>53</v>
      </c>
      <c r="K11" s="72">
        <f t="shared" si="2"/>
        <v>0.84126984126984128</v>
      </c>
      <c r="L11" s="60">
        <v>63</v>
      </c>
      <c r="M11" s="62">
        <v>12</v>
      </c>
      <c r="N11" s="72">
        <f t="shared" si="3"/>
        <v>0.19047619047619047</v>
      </c>
      <c r="O11" s="39">
        <f t="shared" si="6"/>
        <v>51</v>
      </c>
      <c r="P11" s="72">
        <f t="shared" si="4"/>
        <v>0.80952380952380953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13</v>
      </c>
      <c r="M13" s="62">
        <v>4</v>
      </c>
      <c r="N13" s="72">
        <f t="shared" si="3"/>
        <v>0.30769230769230771</v>
      </c>
      <c r="O13" s="39">
        <f t="shared" si="6"/>
        <v>9</v>
      </c>
      <c r="P13" s="72">
        <f t="shared" si="4"/>
        <v>0.69230769230769229</v>
      </c>
      <c r="Q13" s="60">
        <v>1</v>
      </c>
      <c r="R13" s="62"/>
      <c r="S13" s="72"/>
      <c r="T13" s="39">
        <v>1</v>
      </c>
      <c r="U13" s="61">
        <f>T13/Q13</f>
        <v>1</v>
      </c>
    </row>
    <row r="14" spans="1:21" s="29" customFormat="1" ht="18" x14ac:dyDescent="0.35">
      <c r="A14" s="19">
        <v>8</v>
      </c>
      <c r="B14" s="64" t="s">
        <v>82</v>
      </c>
      <c r="C14" s="59">
        <v>11</v>
      </c>
      <c r="D14" s="59">
        <v>24</v>
      </c>
      <c r="E14" s="60">
        <v>35</v>
      </c>
      <c r="F14" s="60">
        <f t="shared" si="7"/>
        <v>36</v>
      </c>
      <c r="G14" s="71">
        <f t="shared" si="0"/>
        <v>1.0285714285714285</v>
      </c>
      <c r="H14" s="62">
        <v>6</v>
      </c>
      <c r="I14" s="72">
        <f t="shared" si="1"/>
        <v>0.16666666666666666</v>
      </c>
      <c r="J14" s="39">
        <f t="shared" si="5"/>
        <v>30</v>
      </c>
      <c r="K14" s="72">
        <f t="shared" si="2"/>
        <v>0.83333333333333337</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49</v>
      </c>
      <c r="M15" s="62">
        <v>5</v>
      </c>
      <c r="N15" s="72">
        <f t="shared" si="3"/>
        <v>0.10204081632653061</v>
      </c>
      <c r="O15" s="39">
        <f t="shared" si="6"/>
        <v>44</v>
      </c>
      <c r="P15" s="72">
        <f t="shared" si="4"/>
        <v>0.89795918367346939</v>
      </c>
      <c r="Q15" s="60"/>
      <c r="R15" s="62"/>
      <c r="S15" s="72"/>
      <c r="T15" s="39"/>
      <c r="U15" s="61"/>
    </row>
    <row r="16" spans="1:21" s="29" customFormat="1" ht="18" x14ac:dyDescent="0.35">
      <c r="A16" s="19">
        <v>10</v>
      </c>
      <c r="B16" s="64" t="s">
        <v>84</v>
      </c>
      <c r="C16" s="59">
        <v>21</v>
      </c>
      <c r="D16" s="59">
        <v>10</v>
      </c>
      <c r="E16" s="60">
        <v>31</v>
      </c>
      <c r="F16" s="60">
        <f t="shared" si="7"/>
        <v>30</v>
      </c>
      <c r="G16" s="71">
        <f t="shared" si="0"/>
        <v>0.967741935483871</v>
      </c>
      <c r="H16" s="62">
        <v>3</v>
      </c>
      <c r="I16" s="72">
        <f t="shared" si="1"/>
        <v>0.1</v>
      </c>
      <c r="J16" s="39">
        <f t="shared" si="5"/>
        <v>27</v>
      </c>
      <c r="K16" s="72">
        <f t="shared" si="2"/>
        <v>0.9</v>
      </c>
      <c r="L16" s="60">
        <v>30</v>
      </c>
      <c r="M16" s="62">
        <v>4</v>
      </c>
      <c r="N16" s="72">
        <f t="shared" si="3"/>
        <v>0.13333333333333333</v>
      </c>
      <c r="O16" s="39">
        <f t="shared" si="6"/>
        <v>26</v>
      </c>
      <c r="P16" s="72">
        <f t="shared" si="4"/>
        <v>0.8666666666666667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28</v>
      </c>
      <c r="G20" s="71">
        <f t="shared" si="8"/>
        <v>1</v>
      </c>
      <c r="H20" s="62">
        <v>3</v>
      </c>
      <c r="I20" s="72">
        <f t="shared" ref="I20:I22" si="11">H20/F20</f>
        <v>0.10714285714285714</v>
      </c>
      <c r="J20" s="39">
        <f t="shared" si="5"/>
        <v>25</v>
      </c>
      <c r="K20" s="72">
        <f t="shared" ref="K20:K22" si="12">J20/F20</f>
        <v>0.8928571428571429</v>
      </c>
      <c r="L20" s="60">
        <v>28</v>
      </c>
      <c r="M20" s="62">
        <v>5</v>
      </c>
      <c r="N20" s="72">
        <f t="shared" si="9"/>
        <v>0.17857142857142858</v>
      </c>
      <c r="O20" s="39">
        <f t="shared" si="6"/>
        <v>23</v>
      </c>
      <c r="P20" s="72">
        <f t="shared" si="10"/>
        <v>0.8214285714285714</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34</v>
      </c>
      <c r="M21" s="62">
        <v>5</v>
      </c>
      <c r="N21" s="72">
        <f t="shared" si="9"/>
        <v>0.14705882352941177</v>
      </c>
      <c r="O21" s="39">
        <f t="shared" si="6"/>
        <v>29</v>
      </c>
      <c r="P21" s="72">
        <f t="shared" si="10"/>
        <v>0.8529411764705882</v>
      </c>
      <c r="Q21" s="60">
        <v>1</v>
      </c>
      <c r="R21" s="62"/>
      <c r="S21" s="72"/>
      <c r="T21" s="39">
        <v>1</v>
      </c>
      <c r="U21" s="61">
        <f>T21/Q21</f>
        <v>1</v>
      </c>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102</v>
      </c>
      <c r="G23" s="71">
        <f t="shared" ref="G23:G24" si="14">F23/E23</f>
        <v>0.79069767441860461</v>
      </c>
      <c r="H23" s="62">
        <v>34</v>
      </c>
      <c r="I23" s="72">
        <f t="shared" ref="I23:I24" si="15">H23/F23</f>
        <v>0.33333333333333331</v>
      </c>
      <c r="J23" s="39">
        <f t="shared" ref="J23:J24" si="16">F23-H23</f>
        <v>68</v>
      </c>
      <c r="K23" s="72">
        <f t="shared" ref="K23:K24" si="17">J23/F23</f>
        <v>0.66666666666666663</v>
      </c>
      <c r="L23" s="60">
        <v>102</v>
      </c>
      <c r="M23" s="62">
        <v>46</v>
      </c>
      <c r="N23" s="72">
        <f t="shared" ref="N23" si="18">M23/L23</f>
        <v>0.45098039215686275</v>
      </c>
      <c r="O23" s="39">
        <f t="shared" ref="O23" si="19">L23-M23</f>
        <v>56</v>
      </c>
      <c r="P23" s="72">
        <f t="shared" ref="P23" si="20">O23/L23</f>
        <v>0.5490196078431373</v>
      </c>
      <c r="Q23" s="60"/>
      <c r="R23" s="62"/>
      <c r="S23" s="61"/>
      <c r="T23" s="62"/>
      <c r="U23" s="61"/>
    </row>
    <row r="24" spans="1:23" s="30" customFormat="1" ht="18" x14ac:dyDescent="0.35">
      <c r="A24" s="19">
        <v>18</v>
      </c>
      <c r="B24" s="64" t="s">
        <v>94</v>
      </c>
      <c r="C24" s="59">
        <v>0</v>
      </c>
      <c r="D24" s="59">
        <v>8</v>
      </c>
      <c r="E24" s="60">
        <f>D24</f>
        <v>8</v>
      </c>
      <c r="F24" s="60">
        <f t="shared" si="13"/>
        <v>12</v>
      </c>
      <c r="G24" s="71">
        <f t="shared" si="14"/>
        <v>1.5</v>
      </c>
      <c r="H24" s="62">
        <v>0</v>
      </c>
      <c r="I24" s="72">
        <f t="shared" si="15"/>
        <v>0</v>
      </c>
      <c r="J24" s="39">
        <f t="shared" si="16"/>
        <v>12</v>
      </c>
      <c r="K24" s="72">
        <f t="shared" si="17"/>
        <v>1</v>
      </c>
      <c r="L24" s="60">
        <v>11</v>
      </c>
      <c r="M24" s="62">
        <v>5</v>
      </c>
      <c r="N24" s="72">
        <f t="shared" si="9"/>
        <v>0.45454545454545453</v>
      </c>
      <c r="O24" s="39">
        <f t="shared" si="6"/>
        <v>6</v>
      </c>
      <c r="P24" s="72">
        <f t="shared" si="10"/>
        <v>0.54545454545454541</v>
      </c>
      <c r="Q24" s="60">
        <v>1</v>
      </c>
      <c r="R24" s="62">
        <v>1</v>
      </c>
      <c r="S24" s="61">
        <f>R24/Q24</f>
        <v>1</v>
      </c>
      <c r="T24" s="62"/>
      <c r="U24" s="61"/>
      <c r="V24" s="29"/>
      <c r="W24" s="29"/>
    </row>
    <row r="25" spans="1:23" s="30" customFormat="1" ht="36.75" customHeight="1" x14ac:dyDescent="0.35">
      <c r="A25" s="99" t="s">
        <v>5</v>
      </c>
      <c r="B25" s="99"/>
      <c r="C25" s="31">
        <f>SUM(C7:C24)</f>
        <v>518</v>
      </c>
      <c r="D25" s="31">
        <f t="shared" ref="D25:T25" si="21">SUM(D7:D24)</f>
        <v>194</v>
      </c>
      <c r="E25" s="31">
        <f t="shared" si="21"/>
        <v>712</v>
      </c>
      <c r="F25" s="31">
        <f t="shared" si="21"/>
        <v>639</v>
      </c>
      <c r="G25" s="63">
        <f>F25/E25</f>
        <v>0.89747191011235961</v>
      </c>
      <c r="H25" s="31">
        <f t="shared" si="21"/>
        <v>102</v>
      </c>
      <c r="I25" s="63">
        <f>H25/F25</f>
        <v>0.15962441314553991</v>
      </c>
      <c r="J25" s="31">
        <f t="shared" si="21"/>
        <v>537</v>
      </c>
      <c r="K25" s="63">
        <f>J25/F25</f>
        <v>0.84037558685446012</v>
      </c>
      <c r="L25" s="31">
        <f t="shared" si="21"/>
        <v>662</v>
      </c>
      <c r="M25" s="31">
        <f t="shared" si="21"/>
        <v>143</v>
      </c>
      <c r="N25" s="63">
        <f>M25/L25</f>
        <v>0.21601208459214502</v>
      </c>
      <c r="O25" s="31">
        <f t="shared" si="21"/>
        <v>519</v>
      </c>
      <c r="P25" s="63">
        <f>O25/L25</f>
        <v>0.78398791540785495</v>
      </c>
      <c r="Q25" s="31">
        <f t="shared" si="21"/>
        <v>3</v>
      </c>
      <c r="R25" s="31">
        <f t="shared" si="21"/>
        <v>1</v>
      </c>
      <c r="S25" s="61">
        <f>R25/Q25</f>
        <v>0.33333333333333331</v>
      </c>
      <c r="T25" s="31">
        <f t="shared" si="21"/>
        <v>2</v>
      </c>
      <c r="U25" s="63">
        <f>T25/Q25</f>
        <v>0.66666666666666663</v>
      </c>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2025-01-08T01:58:31Z</cp:lastPrinted>
  <dcterms:created xsi:type="dcterms:W3CDTF">2024-10-29T22:43:19Z</dcterms:created>
  <dcterms:modified xsi:type="dcterms:W3CDTF">2025-01-08T01:58:34Z</dcterms:modified>
</cp:coreProperties>
</file>